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archeggi\2021\"/>
    </mc:Choice>
  </mc:AlternateContent>
  <bookViews>
    <workbookView xWindow="0" yWindow="0" windowWidth="16380" windowHeight="8190" tabRatio="500"/>
  </bookViews>
  <sheets>
    <sheet name="griglia criteri individuazione" sheetId="1" r:id="rId1"/>
    <sheet name="calcolo economico 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3" i="2" l="1"/>
  <c r="E35" i="2"/>
  <c r="C18" i="2"/>
  <c r="D16" i="2"/>
  <c r="D18" i="2" s="1"/>
  <c r="D15" i="2"/>
  <c r="C11" i="2"/>
  <c r="D8" i="2"/>
  <c r="D11" i="2" s="1"/>
  <c r="D22" i="2" s="1"/>
  <c r="D23" i="2" l="1"/>
  <c r="D24" i="2" s="1"/>
  <c r="D26" i="2" l="1"/>
  <c r="D28" i="2" s="1"/>
  <c r="D25" i="2"/>
</calcChain>
</file>

<file path=xl/sharedStrings.xml><?xml version="1.0" encoding="utf-8"?>
<sst xmlns="http://schemas.openxmlformats.org/spreadsheetml/2006/main" count="72" uniqueCount="58">
  <si>
    <t>punti</t>
  </si>
  <si>
    <t>criteri</t>
  </si>
  <si>
    <t>parametro</t>
  </si>
  <si>
    <t>criteri di valutazione</t>
  </si>
  <si>
    <t>tipologia area  TOTALE PUNTI 70</t>
  </si>
  <si>
    <t>morfologia punti 20</t>
  </si>
  <si>
    <t xml:space="preserve">per ognuna delle sei sottocategorie si attribuirà, in base al valore di ciascuno di essi,  un punteggio da 0( punteggio minimo) a 1 ( massimo punteggio); quindi si farà la media aritmetrica ( somma dei punteggi ottenuti /6) che verrà moltiplicato per 20;   </t>
  </si>
  <si>
    <t>costi da sostenere per la sistemazione</t>
  </si>
  <si>
    <t>dislivelli e situazioni che impediscono il facile parcheggio</t>
  </si>
  <si>
    <t>accesso al parcheggio in relazione al rispetto del CDS e della pericolosità degli accessi e dei camminamenti dal parcheggio alla litoranea,</t>
  </si>
  <si>
    <t xml:space="preserve">regolarità o meno della conformazione  dell'area </t>
  </si>
  <si>
    <t>presenza di vincoli</t>
  </si>
  <si>
    <t>presenza di altri parcheggi nelle vicinanze ( entro i 300 metri )</t>
  </si>
  <si>
    <t>distanza dal mare punti 20</t>
  </si>
  <si>
    <t>xA= 20xminore distanza offerta/distanza offerta da A</t>
  </si>
  <si>
    <t>si prenderà in considerazione la minore distanza non in linea d'aria ma con il camminamento esistente dal parcheggio al mare misurata con Google maps</t>
  </si>
  <si>
    <t>ampiezza area  punti 30</t>
  </si>
  <si>
    <t>xA= 30xofferta di A/3.500</t>
  </si>
  <si>
    <t>area minima 1.000, massima 3.500 ( eventuali metrature superiori si considereranno pari a 3.500 mq)</t>
  </si>
  <si>
    <t>costo affitto TOTALE PUNTI 30</t>
  </si>
  <si>
    <t>€ 1,20 al mq per intero periodo soggetto a ribasso</t>
  </si>
  <si>
    <t>xA=30xofferta migliore/offerta di A</t>
  </si>
  <si>
    <t>rapporto proporzionale in base al maggiore ribasso offerto</t>
  </si>
  <si>
    <t>PUNTEGGIO TOTALE 100</t>
  </si>
  <si>
    <t xml:space="preserve">L’Amministrazione Comunale, tramite la Giunta Comunale, si riserva la facoltà di non accettare offerte qualora il punteggio “tipologia area” ottenuto risulti </t>
  </si>
  <si>
    <t>inferiore a punti 56/70.</t>
  </si>
  <si>
    <t>calcolo economico per determinare costo mq per affitto a stagione</t>
  </si>
  <si>
    <t>ipotesi nel caso di terreno da sistemare con oneri a carico del Comune</t>
  </si>
  <si>
    <t>effettivi</t>
  </si>
  <si>
    <t>ipotizzati</t>
  </si>
  <si>
    <t>note</t>
  </si>
  <si>
    <t>giorni</t>
  </si>
  <si>
    <t>Pari al 66% del totale e quindi indicativamente ai soli mesi di luglio ed agosto</t>
  </si>
  <si>
    <t xml:space="preserve">posti </t>
  </si>
  <si>
    <t>ipotizzando un area di 3.500 ed una capienza costante al 40%</t>
  </si>
  <si>
    <t>ore lavoro</t>
  </si>
  <si>
    <t xml:space="preserve">ipotizzando solo 5 ore di occupazione effettiva rispetto al normale orario </t>
  </si>
  <si>
    <t>costo orario</t>
  </si>
  <si>
    <t>costo fissato dalla giunta comunale</t>
  </si>
  <si>
    <t>totale ricavi</t>
  </si>
  <si>
    <t>ipotizzando un area di 3.000 ed una capienza costante al 40%</t>
  </si>
  <si>
    <t>ipotizzando dalle 8,00 alle 20,00 quindi 12 ore e di queste solo le principali 5 ore centrali</t>
  </si>
  <si>
    <t>n. 3 parcheggi di cui n. 2 da 140 posti ed 1 da 120 posti = 400 posti auto</t>
  </si>
  <si>
    <t>incasso totale ipotizzato</t>
  </si>
  <si>
    <t>25.200x2 +25920</t>
  </si>
  <si>
    <t>decurtazione del 20% per costi per la sistemazione aree</t>
  </si>
  <si>
    <t>residua</t>
  </si>
  <si>
    <t>80% a favore del Comune</t>
  </si>
  <si>
    <t>20% a favore dei proprietari   a)</t>
  </si>
  <si>
    <t>totale metratura aree</t>
  </si>
  <si>
    <t>3.500+3500+3000                   b)</t>
  </si>
  <si>
    <t>valore a mq</t>
  </si>
  <si>
    <t>a)/b)</t>
  </si>
  <si>
    <t xml:space="preserve">in caso di terreno già sistemato e pronto per l’uso parcheggio </t>
  </si>
  <si>
    <t>valore sistemazione a mq</t>
  </si>
  <si>
    <t>totale a mq</t>
  </si>
  <si>
    <t>con pratica amministrativa già approvata</t>
  </si>
  <si>
    <t>valore pratica amministrativa a 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</si>
</sst>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Font="1" applyBorder="1"/>
    <xf numFmtId="0" fontId="0" fillId="0" borderId="3" xfId="0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3" fontId="0" fillId="0" borderId="3" xfId="0" applyNumberFormat="1" applyFont="1" applyBorder="1" applyAlignment="1">
      <alignment horizontal="left" wrapText="1"/>
    </xf>
    <xf numFmtId="0" fontId="1" fillId="0" borderId="3" xfId="0" applyFont="1" applyBorder="1"/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zoomScaleNormal="100" workbookViewId="0">
      <selection activeCell="A20" sqref="A20"/>
    </sheetView>
  </sheetViews>
  <sheetFormatPr defaultRowHeight="15" x14ac:dyDescent="0.25"/>
  <cols>
    <col min="1" max="1" width="30.140625" customWidth="1"/>
    <col min="2" max="2" width="18.7109375" customWidth="1"/>
    <col min="3" max="3" width="30.140625" customWidth="1"/>
    <col min="4" max="4" width="55" customWidth="1"/>
    <col min="5" max="1025" width="8.7109375" customWidth="1"/>
  </cols>
  <sheetData>
    <row r="2" spans="1:4" x14ac:dyDescent="0.25">
      <c r="B2" s="5"/>
      <c r="C2" s="5"/>
      <c r="D2" s="5"/>
    </row>
    <row r="4" spans="1:4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ht="13.9" customHeight="1" x14ac:dyDescent="0.25">
      <c r="A5" s="4" t="s">
        <v>4</v>
      </c>
      <c r="B5" s="4" t="s">
        <v>5</v>
      </c>
      <c r="C5" s="3" t="s">
        <v>6</v>
      </c>
      <c r="D5" s="7" t="s">
        <v>7</v>
      </c>
    </row>
    <row r="6" spans="1:4" x14ac:dyDescent="0.25">
      <c r="A6" s="4"/>
      <c r="B6" s="4"/>
      <c r="C6" s="3"/>
      <c r="D6" s="7" t="s">
        <v>8</v>
      </c>
    </row>
    <row r="7" spans="1:4" ht="45" x14ac:dyDescent="0.25">
      <c r="A7" s="4"/>
      <c r="B7" s="4"/>
      <c r="C7" s="3"/>
      <c r="D7" s="8" t="s">
        <v>9</v>
      </c>
    </row>
    <row r="8" spans="1:4" x14ac:dyDescent="0.25">
      <c r="A8" s="4"/>
      <c r="B8" s="4"/>
      <c r="C8" s="3"/>
      <c r="D8" s="7" t="s">
        <v>10</v>
      </c>
    </row>
    <row r="9" spans="1:4" x14ac:dyDescent="0.25">
      <c r="A9" s="4"/>
      <c r="B9" s="4"/>
      <c r="C9" s="4"/>
      <c r="D9" s="7" t="s">
        <v>11</v>
      </c>
    </row>
    <row r="10" spans="1:4" x14ac:dyDescent="0.25">
      <c r="A10" s="4"/>
      <c r="B10" s="4"/>
      <c r="C10" s="4"/>
      <c r="D10" s="7" t="s">
        <v>12</v>
      </c>
    </row>
    <row r="11" spans="1:4" ht="45" x14ac:dyDescent="0.25">
      <c r="A11" s="4"/>
      <c r="B11" s="9" t="s">
        <v>13</v>
      </c>
      <c r="C11" s="9" t="s">
        <v>14</v>
      </c>
      <c r="D11" s="9" t="s">
        <v>15</v>
      </c>
    </row>
    <row r="12" spans="1:4" ht="30" x14ac:dyDescent="0.25">
      <c r="A12" s="4"/>
      <c r="B12" s="9" t="s">
        <v>16</v>
      </c>
      <c r="C12" s="9" t="s">
        <v>17</v>
      </c>
      <c r="D12" s="9" t="s">
        <v>18</v>
      </c>
    </row>
    <row r="13" spans="1:4" ht="45" x14ac:dyDescent="0.25">
      <c r="A13" s="5" t="s">
        <v>19</v>
      </c>
      <c r="B13" s="9" t="s">
        <v>20</v>
      </c>
      <c r="C13" s="9" t="s">
        <v>21</v>
      </c>
      <c r="D13" s="9" t="s">
        <v>22</v>
      </c>
    </row>
    <row r="14" spans="1:4" x14ac:dyDescent="0.25">
      <c r="A14" s="10" t="s">
        <v>23</v>
      </c>
      <c r="B14" s="2"/>
      <c r="C14" s="2"/>
      <c r="D14" s="2"/>
    </row>
    <row r="16" spans="1:4" x14ac:dyDescent="0.25">
      <c r="A16" t="s">
        <v>24</v>
      </c>
    </row>
    <row r="17" spans="1:1" x14ac:dyDescent="0.25">
      <c r="A17" t="s">
        <v>25</v>
      </c>
    </row>
  </sheetData>
  <mergeCells count="4">
    <mergeCell ref="A5:A12"/>
    <mergeCell ref="B5:B10"/>
    <mergeCell ref="C5:C10"/>
    <mergeCell ref="B14:D14"/>
  </mergeCells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opLeftCell="A25" zoomScale="140" zoomScaleNormal="140" workbookViewId="0">
      <selection activeCell="E45" sqref="E45"/>
    </sheetView>
  </sheetViews>
  <sheetFormatPr defaultRowHeight="15" x14ac:dyDescent="0.25"/>
  <cols>
    <col min="1" max="1" width="4.42578125" customWidth="1"/>
    <col min="2" max="2" width="13.140625" customWidth="1"/>
    <col min="3" max="4" width="8.7109375" customWidth="1"/>
    <col min="5" max="5" width="39.7109375" customWidth="1"/>
    <col min="6" max="1025" width="8.7109375" customWidth="1"/>
  </cols>
  <sheetData>
    <row r="2" spans="1:5" x14ac:dyDescent="0.25">
      <c r="A2" s="12" t="s">
        <v>26</v>
      </c>
    </row>
    <row r="3" spans="1:5" ht="6.95" customHeight="1" x14ac:dyDescent="0.25">
      <c r="A3" s="12"/>
    </row>
    <row r="4" spans="1:5" x14ac:dyDescent="0.25">
      <c r="B4" s="13" t="s">
        <v>27</v>
      </c>
      <c r="C4" s="14"/>
      <c r="D4" s="14"/>
      <c r="E4" s="14"/>
    </row>
    <row r="5" spans="1:5" ht="8.65" customHeight="1" x14ac:dyDescent="0.25"/>
    <row r="6" spans="1:5" x14ac:dyDescent="0.25">
      <c r="B6" s="11"/>
      <c r="C6" s="11" t="s">
        <v>28</v>
      </c>
      <c r="D6" s="11" t="s">
        <v>29</v>
      </c>
      <c r="E6" s="11" t="s">
        <v>30</v>
      </c>
    </row>
    <row r="7" spans="1:5" ht="45" x14ac:dyDescent="0.25">
      <c r="B7" s="11" t="s">
        <v>31</v>
      </c>
      <c r="C7" s="11">
        <v>90</v>
      </c>
      <c r="D7" s="11">
        <v>60</v>
      </c>
      <c r="E7" s="15" t="s">
        <v>32</v>
      </c>
    </row>
    <row r="8" spans="1:5" ht="30" x14ac:dyDescent="0.25">
      <c r="B8" s="11" t="s">
        <v>33</v>
      </c>
      <c r="C8" s="11">
        <v>140</v>
      </c>
      <c r="D8" s="11">
        <f>C8*40%</f>
        <v>56</v>
      </c>
      <c r="E8" s="8" t="s">
        <v>34</v>
      </c>
    </row>
    <row r="9" spans="1:5" ht="30" x14ac:dyDescent="0.25">
      <c r="B9" s="11" t="s">
        <v>35</v>
      </c>
      <c r="C9" s="11">
        <v>12</v>
      </c>
      <c r="D9" s="11">
        <v>5</v>
      </c>
      <c r="E9" s="8" t="s">
        <v>36</v>
      </c>
    </row>
    <row r="10" spans="1:5" x14ac:dyDescent="0.25">
      <c r="B10" s="11" t="s">
        <v>37</v>
      </c>
      <c r="C10" s="11">
        <v>1.5</v>
      </c>
      <c r="D10" s="11">
        <v>1.5</v>
      </c>
      <c r="E10" s="8" t="s">
        <v>38</v>
      </c>
    </row>
    <row r="11" spans="1:5" x14ac:dyDescent="0.25">
      <c r="B11" s="11" t="s">
        <v>39</v>
      </c>
      <c r="C11" s="11">
        <f>C7*C8*C9*C10</f>
        <v>226800</v>
      </c>
      <c r="D11" s="16">
        <f>D7*D8*D9*D10</f>
        <v>25200</v>
      </c>
      <c r="E11" s="8"/>
    </row>
    <row r="12" spans="1:5" x14ac:dyDescent="0.25">
      <c r="E12" s="17"/>
    </row>
    <row r="13" spans="1:5" x14ac:dyDescent="0.25">
      <c r="B13" s="11"/>
      <c r="C13" s="11" t="s">
        <v>28</v>
      </c>
      <c r="D13" s="11" t="s">
        <v>29</v>
      </c>
      <c r="E13" s="11" t="s">
        <v>30</v>
      </c>
    </row>
    <row r="14" spans="1:5" x14ac:dyDescent="0.25">
      <c r="B14" s="11" t="s">
        <v>31</v>
      </c>
      <c r="C14" s="11">
        <v>108</v>
      </c>
      <c r="D14" s="11">
        <v>60</v>
      </c>
      <c r="E14" s="8"/>
    </row>
    <row r="15" spans="1:5" ht="30" x14ac:dyDescent="0.25">
      <c r="B15" s="11" t="s">
        <v>33</v>
      </c>
      <c r="C15" s="11">
        <v>120</v>
      </c>
      <c r="D15" s="11">
        <f>C15*40%</f>
        <v>48</v>
      </c>
      <c r="E15" s="8" t="s">
        <v>40</v>
      </c>
    </row>
    <row r="16" spans="1:5" ht="45" x14ac:dyDescent="0.25">
      <c r="B16" s="11" t="s">
        <v>35</v>
      </c>
      <c r="C16" s="11">
        <v>12</v>
      </c>
      <c r="D16" s="11">
        <f>C16*50%</f>
        <v>6</v>
      </c>
      <c r="E16" s="8" t="s">
        <v>41</v>
      </c>
    </row>
    <row r="17" spans="2:5" x14ac:dyDescent="0.25">
      <c r="B17" s="11" t="s">
        <v>37</v>
      </c>
      <c r="C17" s="11">
        <v>1.5</v>
      </c>
      <c r="D17" s="11">
        <v>1.5</v>
      </c>
      <c r="E17" s="8" t="s">
        <v>38</v>
      </c>
    </row>
    <row r="18" spans="2:5" x14ac:dyDescent="0.25">
      <c r="B18" s="11" t="s">
        <v>39</v>
      </c>
      <c r="C18" s="11">
        <f>C14*C15*C16*C17</f>
        <v>233280</v>
      </c>
      <c r="D18" s="16">
        <f>D14*D15*D16*D17</f>
        <v>25920</v>
      </c>
      <c r="E18" s="8"/>
    </row>
    <row r="20" spans="2:5" x14ac:dyDescent="0.25">
      <c r="B20" t="s">
        <v>42</v>
      </c>
      <c r="E20" s="17"/>
    </row>
    <row r="22" spans="2:5" x14ac:dyDescent="0.25">
      <c r="B22" s="1" t="s">
        <v>43</v>
      </c>
      <c r="C22" s="1"/>
      <c r="D22" s="18">
        <f>D11+D11+D18</f>
        <v>76320</v>
      </c>
      <c r="E22" s="11" t="s">
        <v>44</v>
      </c>
    </row>
    <row r="23" spans="2:5" ht="30" x14ac:dyDescent="0.25">
      <c r="B23" s="1"/>
      <c r="C23" s="1"/>
      <c r="D23" s="18">
        <f>D22*20%</f>
        <v>15264</v>
      </c>
      <c r="E23" s="8" t="s">
        <v>45</v>
      </c>
    </row>
    <row r="24" spans="2:5" x14ac:dyDescent="0.25">
      <c r="B24" s="1" t="s">
        <v>46</v>
      </c>
      <c r="C24" s="1"/>
      <c r="D24" s="18">
        <f>D22-D23</f>
        <v>61056</v>
      </c>
      <c r="E24" s="8"/>
    </row>
    <row r="25" spans="2:5" x14ac:dyDescent="0.25">
      <c r="B25" s="2"/>
      <c r="C25" s="2"/>
      <c r="D25" s="18">
        <f>D24*80%</f>
        <v>48844.800000000003</v>
      </c>
      <c r="E25" s="8" t="s">
        <v>47</v>
      </c>
    </row>
    <row r="26" spans="2:5" x14ac:dyDescent="0.25">
      <c r="B26" s="2"/>
      <c r="C26" s="2"/>
      <c r="D26" s="18">
        <f>D24*20%</f>
        <v>12211.2</v>
      </c>
      <c r="E26" s="8" t="s">
        <v>48</v>
      </c>
    </row>
    <row r="27" spans="2:5" x14ac:dyDescent="0.25">
      <c r="B27" s="1" t="s">
        <v>49</v>
      </c>
      <c r="C27" s="1"/>
      <c r="D27" s="18">
        <v>10000</v>
      </c>
      <c r="E27" s="8" t="s">
        <v>50</v>
      </c>
    </row>
    <row r="28" spans="2:5" x14ac:dyDescent="0.25">
      <c r="B28" s="1" t="s">
        <v>51</v>
      </c>
      <c r="C28" s="1"/>
      <c r="D28" s="19">
        <f>D26/D27</f>
        <v>1.22112</v>
      </c>
      <c r="E28" s="8" t="s">
        <v>52</v>
      </c>
    </row>
    <row r="29" spans="2:5" x14ac:dyDescent="0.25">
      <c r="E29" s="17"/>
    </row>
    <row r="31" spans="2:5" x14ac:dyDescent="0.25">
      <c r="B31" s="13" t="s">
        <v>53</v>
      </c>
      <c r="C31" s="14"/>
      <c r="D31" s="14"/>
      <c r="E31" s="14"/>
    </row>
    <row r="32" spans="2:5" ht="8.1" customHeight="1" x14ac:dyDescent="0.25">
      <c r="B32" s="20"/>
    </row>
    <row r="33" spans="2:5" x14ac:dyDescent="0.25">
      <c r="B33" s="1" t="s">
        <v>51</v>
      </c>
      <c r="C33" s="1"/>
      <c r="D33" s="1"/>
      <c r="E33" s="21">
        <v>1.22</v>
      </c>
    </row>
    <row r="34" spans="2:5" x14ac:dyDescent="0.25">
      <c r="B34" s="1" t="s">
        <v>54</v>
      </c>
      <c r="C34" s="1"/>
      <c r="D34" s="1"/>
      <c r="E34" s="21">
        <v>1.5</v>
      </c>
    </row>
    <row r="35" spans="2:5" x14ac:dyDescent="0.25">
      <c r="B35" s="1" t="s">
        <v>55</v>
      </c>
      <c r="C35" s="1"/>
      <c r="D35" s="1"/>
      <c r="E35" s="22">
        <f>SUM(E33:E34)</f>
        <v>2.7199999999999998</v>
      </c>
    </row>
    <row r="37" spans="2:5" x14ac:dyDescent="0.25">
      <c r="B37" s="13" t="s">
        <v>53</v>
      </c>
      <c r="C37" s="14"/>
      <c r="D37" s="14"/>
      <c r="E37" s="14"/>
    </row>
    <row r="38" spans="2:5" x14ac:dyDescent="0.25">
      <c r="B38" s="13" t="s">
        <v>56</v>
      </c>
      <c r="C38" s="14"/>
      <c r="D38" s="14"/>
      <c r="E38" s="14"/>
    </row>
    <row r="39" spans="2:5" ht="5.85" customHeight="1" x14ac:dyDescent="0.25">
      <c r="B39" s="23"/>
    </row>
    <row r="40" spans="2:5" x14ac:dyDescent="0.25">
      <c r="B40" s="1" t="s">
        <v>51</v>
      </c>
      <c r="C40" s="1"/>
      <c r="D40" s="1"/>
      <c r="E40" s="21">
        <v>1.22</v>
      </c>
    </row>
    <row r="41" spans="2:5" x14ac:dyDescent="0.25">
      <c r="B41" s="1" t="s">
        <v>54</v>
      </c>
      <c r="C41" s="1"/>
      <c r="D41" s="1"/>
      <c r="E41" s="21">
        <v>1.5</v>
      </c>
    </row>
    <row r="42" spans="2:5" x14ac:dyDescent="0.25">
      <c r="B42" s="1" t="s">
        <v>57</v>
      </c>
      <c r="C42" s="1"/>
      <c r="D42" s="1"/>
      <c r="E42" s="21">
        <v>1.5</v>
      </c>
    </row>
    <row r="43" spans="2:5" x14ac:dyDescent="0.25">
      <c r="B43" s="1" t="s">
        <v>55</v>
      </c>
      <c r="C43" s="1"/>
      <c r="D43" s="1"/>
      <c r="E43" s="22">
        <f>SUM(E40:E42)</f>
        <v>4.22</v>
      </c>
    </row>
  </sheetData>
  <mergeCells count="14">
    <mergeCell ref="B40:D40"/>
    <mergeCell ref="B41:D41"/>
    <mergeCell ref="B42:D42"/>
    <mergeCell ref="B43:D43"/>
    <mergeCell ref="B27:C27"/>
    <mergeCell ref="B28:C28"/>
    <mergeCell ref="B33:D33"/>
    <mergeCell ref="B34:D34"/>
    <mergeCell ref="B35:D35"/>
    <mergeCell ref="B22:C22"/>
    <mergeCell ref="B23:C23"/>
    <mergeCell ref="B24:C24"/>
    <mergeCell ref="B25:C25"/>
    <mergeCell ref="B26:C2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criteri individuazione</vt:lpstr>
      <vt:lpstr>calcolo economico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dc:description/>
  <cp:lastModifiedBy>user</cp:lastModifiedBy>
  <cp:revision>10</cp:revision>
  <cp:lastPrinted>2021-06-08T12:40:35Z</cp:lastPrinted>
  <dcterms:created xsi:type="dcterms:W3CDTF">2021-05-07T08:24:37Z</dcterms:created>
  <dcterms:modified xsi:type="dcterms:W3CDTF">2021-06-28T15:14:36Z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